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<sst xmlns="http://schemas.openxmlformats.org/spreadsheetml/2006/main" count="94" uniqueCount="84">
  <si>
    <t>录入13表</t>
  </si>
  <si>
    <t>科目编码</t>
  </si>
  <si>
    <t>科目名称</t>
  </si>
  <si>
    <t>预算数</t>
  </si>
  <si>
    <t>变动项目</t>
  </si>
  <si>
    <t>调整预算数</t>
  </si>
  <si>
    <t>决算数</t>
  </si>
  <si>
    <t>小计</t>
  </si>
  <si>
    <t>专项补助</t>
  </si>
  <si>
    <t>动用上年结余</t>
  </si>
  <si>
    <t>调入资金</t>
  </si>
  <si>
    <t>债务收入</t>
  </si>
  <si>
    <t>债务转贷收入</t>
  </si>
  <si>
    <t>本年短收安排</t>
  </si>
  <si>
    <t>补助下级专款</t>
  </si>
  <si>
    <t>省补助计划单列市</t>
  </si>
  <si>
    <t>其他</t>
  </si>
  <si>
    <t>政府性基金预算支出</t>
  </si>
  <si>
    <t>教育支出</t>
  </si>
  <si>
    <t xml:space="preserve">  超长期特别国债安排的支出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</si>
  <si>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</si>
  <si>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</si>
  <si>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</si>
  <si>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</si>
  <si>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</si>
  <si>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</si>
  <si>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</si>
  <si>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>卫生健康支出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</si>
  <si>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</si>
  <si>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</si>
  <si>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</si>
  <si>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</si>
  <si>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</si>
  <si>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</si>
  <si>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</si>
  <si>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</si>
  <si>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</si>
  <si>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</si>
  <si>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</si>
  <si>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</si>
  <si>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</si>
  <si>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</si>
  <si>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</si>
  <si>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</si>
  <si>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</si>
  <si>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</si>
  <si>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</si>
  <si>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</si>
  <si>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</si>
  <si>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</si>
  <si>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</si>
  <si>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</si>
  <si>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</si>
  <si>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</si>
  <si>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</si>
  <si>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</si>
  <si>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</si>
  <si>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</si>
  <si>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</si>
  <si>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</si>
  <si>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</si>
  <si>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</si>
  <si>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</si>
  <si>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</si>
  <si>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</si>
  <si>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</si>
  <si>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自然资源海洋气象等支出</t>
  </si>
  <si>
    <t xml:space="preserve">  耕地保护考核奖惩基金支出</t>
  </si>
  <si>
    <t>住房保障支出</t>
  </si>
  <si>
    <t>粮油物资储备支出</t>
  </si>
  <si>
    <t>灾害防治及应急管理支出</t>
  </si>
  <si>
    <t xml:space="preserve">  用超长期特别国债收入安排的支出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</si>
  <si>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</si>
  <si>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</si>
  <si>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</si>
  <si>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</si>
  <si>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超长期特别国债财务基金支出</t>
  </si>
  <si>
    <t xml:space="preserve">  彩票公益金安排的支出</t>
  </si>
  <si>
    <t xml:space="preserve">  超长期特别国债安排的其他支出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</si>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</sst>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  <bgColor rgb="FF66FF99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3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7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4" fillId="7" borderId="3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24635;&#20915;&#31639;&#21382;&#21490;&#36164;&#26009;&#12305;\&#21382;&#24180;&#24635;&#20915;&#31639;\2024&#24180;&#24635;&#20915;&#31639;\&#36130;&#25919;&#24635;&#20915;&#31639;&#25253;&#34920;_2024&#24180;_&#26611;&#27827;&#21439;&#65288;&#24405;&#20837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柳河县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7">
            <v>0</v>
          </cell>
        </row>
        <row r="14">
          <cell r="C14">
            <v>0</v>
          </cell>
        </row>
        <row r="21">
          <cell r="C21">
            <v>0</v>
          </cell>
        </row>
        <row r="29">
          <cell r="C29">
            <v>0</v>
          </cell>
        </row>
        <row r="35">
          <cell r="C35">
            <v>0</v>
          </cell>
        </row>
        <row r="41">
          <cell r="C41">
            <v>0</v>
          </cell>
        </row>
        <row r="45">
          <cell r="C45">
            <v>0</v>
          </cell>
        </row>
        <row r="50">
          <cell r="C50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0</v>
          </cell>
        </row>
        <row r="73">
          <cell r="C73">
            <v>4140</v>
          </cell>
        </row>
        <row r="89">
          <cell r="C89">
            <v>0</v>
          </cell>
        </row>
        <row r="93">
          <cell r="C93">
            <v>10</v>
          </cell>
        </row>
        <row r="94">
          <cell r="C94">
            <v>0</v>
          </cell>
        </row>
        <row r="100">
          <cell r="C100">
            <v>300</v>
          </cell>
        </row>
        <row r="104">
          <cell r="C104">
            <v>0</v>
          </cell>
        </row>
        <row r="108">
          <cell r="C108">
            <v>0</v>
          </cell>
        </row>
        <row r="112">
          <cell r="C112">
            <v>0</v>
          </cell>
        </row>
        <row r="118">
          <cell r="C118">
            <v>0</v>
          </cell>
        </row>
        <row r="121">
          <cell r="C121">
            <v>0</v>
          </cell>
        </row>
        <row r="130">
          <cell r="C130">
            <v>795</v>
          </cell>
        </row>
        <row r="134">
          <cell r="C134">
            <v>0</v>
          </cell>
        </row>
        <row r="139">
          <cell r="C139">
            <v>0</v>
          </cell>
        </row>
        <row r="144">
          <cell r="C144">
            <v>0</v>
          </cell>
        </row>
        <row r="149">
          <cell r="C149">
            <v>0</v>
          </cell>
        </row>
        <row r="152">
          <cell r="C152">
            <v>0</v>
          </cell>
        </row>
        <row r="157">
          <cell r="C157">
            <v>332</v>
          </cell>
        </row>
        <row r="161">
          <cell r="C161">
            <v>0</v>
          </cell>
        </row>
        <row r="165">
          <cell r="C165">
            <v>0</v>
          </cell>
        </row>
        <row r="168">
          <cell r="C168">
            <v>0</v>
          </cell>
        </row>
        <row r="173">
          <cell r="C173">
            <v>0</v>
          </cell>
        </row>
        <row r="178">
          <cell r="C178">
            <v>0</v>
          </cell>
        </row>
        <row r="183">
          <cell r="C183">
            <v>0</v>
          </cell>
        </row>
        <row r="192">
          <cell r="C192">
            <v>0</v>
          </cell>
        </row>
        <row r="199">
          <cell r="C199">
            <v>0</v>
          </cell>
        </row>
        <row r="209">
          <cell r="C209">
            <v>0</v>
          </cell>
        </row>
        <row r="212">
          <cell r="C212">
            <v>0</v>
          </cell>
        </row>
        <row r="216">
          <cell r="C216">
            <v>0</v>
          </cell>
        </row>
        <row r="223">
          <cell r="C223">
            <v>0</v>
          </cell>
        </row>
        <row r="227">
          <cell r="C227">
            <v>0</v>
          </cell>
        </row>
        <row r="237">
          <cell r="C237">
            <v>0</v>
          </cell>
        </row>
        <row r="241">
          <cell r="C241">
            <v>0</v>
          </cell>
        </row>
        <row r="245">
          <cell r="C245">
            <v>0</v>
          </cell>
        </row>
        <row r="249">
          <cell r="C249">
            <v>0</v>
          </cell>
        </row>
        <row r="254">
          <cell r="C254">
            <v>19165</v>
          </cell>
        </row>
        <row r="258">
          <cell r="C258">
            <v>1</v>
          </cell>
        </row>
        <row r="267">
          <cell r="C267">
            <v>0</v>
          </cell>
        </row>
        <row r="269">
          <cell r="C269">
            <v>0</v>
          </cell>
        </row>
        <row r="271">
          <cell r="C271">
            <v>592</v>
          </cell>
        </row>
        <row r="283">
          <cell r="C283">
            <v>0</v>
          </cell>
        </row>
        <row r="285">
          <cell r="C285">
            <v>8140</v>
          </cell>
        </row>
        <row r="302">
          <cell r="C302">
            <v>70</v>
          </cell>
        </row>
        <row r="320">
          <cell r="C320">
            <v>0</v>
          </cell>
        </row>
        <row r="333">
          <cell r="C3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topLeftCell="B1" workbookViewId="0">
      <selection activeCell="H18" sqref="H18"/>
    </sheetView>
  </sheetViews>
  <sheetFormatPr defaultColWidth="12.125" defaultRowHeight="19.85" customHeight="1"/>
  <cols>
    <col min="1" max="1" width="9.11666666666667" style="4" customWidth="1"/>
    <col min="2" max="2" width="53.6666666666667" style="4" customWidth="1"/>
    <col min="3" max="4" width="14.6666666666667" style="4" customWidth="1"/>
    <col min="5" max="5" width="14.775" style="4" customWidth="1"/>
    <col min="6" max="15" width="14.6666666666667" style="4" customWidth="1"/>
    <col min="16" max="16384" width="12.125" style="1"/>
  </cols>
  <sheetData>
    <row r="1" s="1" customFormat="1" ht="33.75" customHeight="1" spans="1:15">
      <c r="A1" s="5" t="str">
        <f>'[1]##BASEINFO'!$B$2&amp;"度"&amp;'[1]##BASEINFO'!$B$7&amp;"政府性基金预算支出预算变动情况表"</f>
        <v>2024年度柳河县政府性基金预算支出预算变动情况表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17.25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7.25" customHeight="1" spans="1:15">
      <c r="A3" s="6" t="str">
        <f>"单位："&amp;'[1]##BASEINFO'!$B$19</f>
        <v>单位：万元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2" customFormat="1" ht="17.25" customHeight="1" spans="1:15">
      <c r="A4" s="7" t="s">
        <v>1</v>
      </c>
      <c r="B4" s="7" t="s">
        <v>2</v>
      </c>
      <c r="C4" s="7" t="s">
        <v>3</v>
      </c>
      <c r="D4" s="7" t="s">
        <v>4</v>
      </c>
      <c r="E4" s="7"/>
      <c r="F4" s="7"/>
      <c r="G4" s="7"/>
      <c r="H4" s="7"/>
      <c r="I4" s="7"/>
      <c r="J4" s="7"/>
      <c r="K4" s="7"/>
      <c r="L4" s="7"/>
      <c r="M4" s="7"/>
      <c r="N4" s="7" t="s">
        <v>5</v>
      </c>
      <c r="O4" s="7" t="s">
        <v>6</v>
      </c>
    </row>
    <row r="5" s="2" customFormat="1" ht="19.5" customHeight="1" spans="1:15">
      <c r="A5" s="8"/>
      <c r="B5" s="8"/>
      <c r="C5" s="8"/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/>
      <c r="O5" s="8"/>
    </row>
    <row r="6" s="1" customFormat="1" ht="17.25" customHeight="1" spans="1:15">
      <c r="A6" s="9"/>
      <c r="B6" s="10" t="s">
        <v>17</v>
      </c>
      <c r="C6" s="11">
        <f t="shared" ref="C6:F6" si="0">SUM(C7,C9,C12,C16,C18,C20,C24,C36,C46,C56,C59,C63,C65,C67,C69,C71,C78,C79,C80)</f>
        <v>32750</v>
      </c>
      <c r="D6" s="11">
        <f t="shared" ref="D6:D14" si="1">SUM(E6:M6)</f>
        <v>85179</v>
      </c>
      <c r="E6" s="11">
        <f t="shared" si="0"/>
        <v>71900</v>
      </c>
      <c r="F6" s="11">
        <f t="shared" si="0"/>
        <v>13996</v>
      </c>
      <c r="G6" s="11">
        <f t="shared" ref="G6:J6" si="2">SUM(G7,G9,G12,G16,G18,G20,G24,G36,G46,G56,G59,G63,G65,G67,G69,G71,G78,G79)</f>
        <v>4500</v>
      </c>
      <c r="H6" s="11">
        <f t="shared" si="2"/>
        <v>0</v>
      </c>
      <c r="I6" s="11">
        <f t="shared" si="2"/>
        <v>0</v>
      </c>
      <c r="J6" s="11">
        <f t="shared" si="2"/>
        <v>-177</v>
      </c>
      <c r="K6" s="11">
        <f t="shared" ref="K6:M6" si="3">SUM(K7,K9,K12,K16,K18,K20,K24,K36,K46,K56,K59,K63,K65,K67,K69,K71,K78,K79,K80)</f>
        <v>0</v>
      </c>
      <c r="L6" s="11">
        <f t="shared" si="3"/>
        <v>0</v>
      </c>
      <c r="M6" s="11">
        <f t="shared" si="3"/>
        <v>-5040</v>
      </c>
      <c r="N6" s="11">
        <f t="shared" ref="N6:N69" si="4">SUM(C6:D6)</f>
        <v>117929</v>
      </c>
      <c r="O6" s="11">
        <f>SUM(O7,O9,O12,O16,O18,O20,O24,O36,O46,O56,O59,O63,O65,O67,O69,O71,O78,O79,O80)</f>
        <v>33545</v>
      </c>
    </row>
    <row r="7" s="1" customFormat="1" ht="17.25" customHeight="1" spans="1:15">
      <c r="A7" s="9">
        <v>205</v>
      </c>
      <c r="B7" s="12" t="s">
        <v>18</v>
      </c>
      <c r="C7" s="11">
        <f t="shared" ref="C7:M7" si="5">C8</f>
        <v>0</v>
      </c>
      <c r="D7" s="11">
        <f t="shared" si="1"/>
        <v>0</v>
      </c>
      <c r="E7" s="11">
        <f t="shared" si="5"/>
        <v>0</v>
      </c>
      <c r="F7" s="11">
        <f t="shared" si="5"/>
        <v>0</v>
      </c>
      <c r="G7" s="11">
        <f t="shared" si="5"/>
        <v>0</v>
      </c>
      <c r="H7" s="11">
        <f t="shared" si="5"/>
        <v>0</v>
      </c>
      <c r="I7" s="11">
        <f t="shared" si="5"/>
        <v>0</v>
      </c>
      <c r="J7" s="11">
        <f t="shared" si="5"/>
        <v>0</v>
      </c>
      <c r="K7" s="11">
        <f t="shared" si="5"/>
        <v>0</v>
      </c>
      <c r="L7" s="11">
        <f t="shared" si="5"/>
        <v>0</v>
      </c>
      <c r="M7" s="11">
        <f t="shared" si="5"/>
        <v>0</v>
      </c>
      <c r="N7" s="11">
        <f t="shared" si="4"/>
        <v>0</v>
      </c>
      <c r="O7" s="11">
        <f>O8</f>
        <v>0</v>
      </c>
    </row>
    <row r="8" s="1" customFormat="1" ht="17.25" customHeight="1" spans="1:15">
      <c r="A8" s="9">
        <v>20598</v>
      </c>
      <c r="B8" s="9" t="s">
        <v>19</v>
      </c>
      <c r="C8" s="13"/>
      <c r="D8" s="11">
        <f t="shared" si="1"/>
        <v>0</v>
      </c>
      <c r="E8" s="13"/>
      <c r="F8" s="14"/>
      <c r="G8" s="14"/>
      <c r="H8" s="13"/>
      <c r="I8" s="13"/>
      <c r="J8" s="13"/>
      <c r="K8" s="13"/>
      <c r="L8" s="13"/>
      <c r="M8" s="13"/>
      <c r="N8" s="11">
        <f t="shared" si="4"/>
        <v>0</v>
      </c>
      <c r="O8" s="11">
        <f>'[1]L09'!C7</f>
        <v>0</v>
      </c>
    </row>
    <row r="9" s="1" customFormat="1" ht="17.25" customHeight="1" spans="1:15">
      <c r="A9" s="9">
        <v>206</v>
      </c>
      <c r="B9" s="15" t="s">
        <v>20</v>
      </c>
      <c r="C9" s="11">
        <f t="shared" ref="C9:M9" si="6">SUM(C10:C11)</f>
        <v>0</v>
      </c>
      <c r="D9" s="11">
        <f t="shared" si="1"/>
        <v>0</v>
      </c>
      <c r="E9" s="11">
        <f t="shared" si="6"/>
        <v>0</v>
      </c>
      <c r="F9" s="11">
        <f t="shared" si="6"/>
        <v>0</v>
      </c>
      <c r="G9" s="11">
        <f t="shared" si="6"/>
        <v>0</v>
      </c>
      <c r="H9" s="11">
        <f t="shared" si="6"/>
        <v>0</v>
      </c>
      <c r="I9" s="11">
        <f t="shared" si="6"/>
        <v>0</v>
      </c>
      <c r="J9" s="11">
        <f t="shared" si="6"/>
        <v>0</v>
      </c>
      <c r="K9" s="11">
        <f t="shared" si="6"/>
        <v>0</v>
      </c>
      <c r="L9" s="11">
        <f t="shared" si="6"/>
        <v>0</v>
      </c>
      <c r="M9" s="11">
        <f t="shared" si="6"/>
        <v>0</v>
      </c>
      <c r="N9" s="11">
        <f t="shared" si="4"/>
        <v>0</v>
      </c>
      <c r="O9" s="11">
        <f>O10+O11</f>
        <v>0</v>
      </c>
    </row>
    <row r="10" s="1" customFormat="1" ht="17.25" customHeight="1" spans="1:15">
      <c r="A10" s="9">
        <v>20610</v>
      </c>
      <c r="B10" s="16" t="s">
        <v>21</v>
      </c>
      <c r="C10" s="13"/>
      <c r="D10" s="11">
        <f t="shared" si="1"/>
        <v>0</v>
      </c>
      <c r="E10" s="13"/>
      <c r="F10" s="14"/>
      <c r="G10" s="14"/>
      <c r="H10" s="13"/>
      <c r="I10" s="13"/>
      <c r="J10" s="13"/>
      <c r="K10" s="13"/>
      <c r="L10" s="13"/>
      <c r="M10" s="13"/>
      <c r="N10" s="11">
        <f t="shared" si="4"/>
        <v>0</v>
      </c>
      <c r="O10" s="11">
        <f>'[1]L09'!C14</f>
        <v>0</v>
      </c>
    </row>
    <row r="11" s="1" customFormat="1" ht="17.25" customHeight="1" spans="1:15">
      <c r="A11" s="9">
        <v>20698</v>
      </c>
      <c r="B11" s="16" t="s">
        <v>19</v>
      </c>
      <c r="C11" s="13"/>
      <c r="D11" s="11">
        <f t="shared" si="1"/>
        <v>0</v>
      </c>
      <c r="E11" s="13"/>
      <c r="F11" s="14"/>
      <c r="G11" s="14"/>
      <c r="H11" s="13"/>
      <c r="I11" s="13"/>
      <c r="J11" s="13"/>
      <c r="K11" s="13"/>
      <c r="L11" s="13"/>
      <c r="M11" s="13"/>
      <c r="N11" s="11">
        <f t="shared" si="4"/>
        <v>0</v>
      </c>
      <c r="O11" s="11">
        <f>'[1]L09'!C21</f>
        <v>0</v>
      </c>
    </row>
    <row r="12" s="1" customFormat="1" ht="17.25" customHeight="1" spans="1:15">
      <c r="A12" s="9">
        <v>207</v>
      </c>
      <c r="B12" s="15" t="s">
        <v>22</v>
      </c>
      <c r="C12" s="11">
        <f t="shared" ref="C12:I12" si="7">SUM(C13:C15)</f>
        <v>0</v>
      </c>
      <c r="D12" s="11">
        <f t="shared" si="1"/>
        <v>0</v>
      </c>
      <c r="E12" s="11">
        <f t="shared" ref="E12:L12" si="8">SUM(E13:E14)</f>
        <v>0</v>
      </c>
      <c r="F12" s="11">
        <f t="shared" si="7"/>
        <v>0</v>
      </c>
      <c r="G12" s="11">
        <f t="shared" si="8"/>
        <v>0</v>
      </c>
      <c r="H12" s="11">
        <f t="shared" si="7"/>
        <v>0</v>
      </c>
      <c r="I12" s="11">
        <f t="shared" si="7"/>
        <v>0</v>
      </c>
      <c r="J12" s="11">
        <f t="shared" si="8"/>
        <v>0</v>
      </c>
      <c r="K12" s="11">
        <f t="shared" si="8"/>
        <v>0</v>
      </c>
      <c r="L12" s="11">
        <f t="shared" si="8"/>
        <v>0</v>
      </c>
      <c r="M12" s="11">
        <f>SUM(M13:M15)</f>
        <v>0</v>
      </c>
      <c r="N12" s="11">
        <f t="shared" si="4"/>
        <v>0</v>
      </c>
      <c r="O12" s="11">
        <f>SUM(O13:O15)</f>
        <v>0</v>
      </c>
    </row>
    <row r="13" s="1" customFormat="1" ht="17.25" customHeight="1" spans="1:15">
      <c r="A13" s="9">
        <v>20707</v>
      </c>
      <c r="B13" s="16" t="s">
        <v>23</v>
      </c>
      <c r="C13" s="13"/>
      <c r="D13" s="11">
        <f t="shared" si="1"/>
        <v>0</v>
      </c>
      <c r="E13" s="13"/>
      <c r="F13" s="14"/>
      <c r="G13" s="14"/>
      <c r="H13" s="13"/>
      <c r="I13" s="13"/>
      <c r="J13" s="13"/>
      <c r="K13" s="13"/>
      <c r="L13" s="13"/>
      <c r="M13" s="13"/>
      <c r="N13" s="11">
        <f t="shared" si="4"/>
        <v>0</v>
      </c>
      <c r="O13" s="11">
        <f>'[1]L09'!C29</f>
        <v>0</v>
      </c>
    </row>
    <row r="14" s="1" customFormat="1" ht="17.25" customHeight="1" spans="1:15">
      <c r="A14" s="9">
        <v>20709</v>
      </c>
      <c r="B14" s="16" t="s">
        <v>24</v>
      </c>
      <c r="C14" s="13"/>
      <c r="D14" s="11">
        <f t="shared" si="1"/>
        <v>0</v>
      </c>
      <c r="E14" s="13"/>
      <c r="F14" s="14"/>
      <c r="G14" s="14"/>
      <c r="H14" s="13"/>
      <c r="I14" s="13"/>
      <c r="J14" s="13"/>
      <c r="K14" s="13"/>
      <c r="L14" s="13"/>
      <c r="M14" s="13"/>
      <c r="N14" s="11">
        <f t="shared" si="4"/>
        <v>0</v>
      </c>
      <c r="O14" s="11">
        <f>'[1]L09'!C35</f>
        <v>0</v>
      </c>
    </row>
    <row r="15" s="1" customFormat="1" ht="17.25" customHeight="1" spans="1:15">
      <c r="A15" s="9">
        <v>20710</v>
      </c>
      <c r="B15" s="16" t="s">
        <v>25</v>
      </c>
      <c r="C15" s="13"/>
      <c r="D15" s="11">
        <f>SUM(F15,H15:I15,M15)</f>
        <v>0</v>
      </c>
      <c r="E15" s="17"/>
      <c r="F15" s="14"/>
      <c r="G15" s="18"/>
      <c r="H15" s="13"/>
      <c r="I15" s="13"/>
      <c r="J15" s="18"/>
      <c r="K15" s="18"/>
      <c r="L15" s="18"/>
      <c r="M15" s="13"/>
      <c r="N15" s="11">
        <f t="shared" si="4"/>
        <v>0</v>
      </c>
      <c r="O15" s="11">
        <f>'[1]L09'!C41</f>
        <v>0</v>
      </c>
    </row>
    <row r="16" s="1" customFormat="1" ht="17.25" customHeight="1" spans="1:15">
      <c r="A16" s="9">
        <v>208</v>
      </c>
      <c r="B16" s="15" t="s">
        <v>26</v>
      </c>
      <c r="C16" s="11">
        <f t="shared" ref="C16:M16" si="9">C17</f>
        <v>0</v>
      </c>
      <c r="D16" s="11">
        <f t="shared" ref="D16:D29" si="10">SUM(E16:M16)</f>
        <v>0</v>
      </c>
      <c r="E16" s="11">
        <f t="shared" si="9"/>
        <v>0</v>
      </c>
      <c r="F16" s="11">
        <f t="shared" si="9"/>
        <v>0</v>
      </c>
      <c r="G16" s="11">
        <f t="shared" si="9"/>
        <v>0</v>
      </c>
      <c r="H16" s="11">
        <f t="shared" si="9"/>
        <v>0</v>
      </c>
      <c r="I16" s="11">
        <f t="shared" si="9"/>
        <v>0</v>
      </c>
      <c r="J16" s="11">
        <f t="shared" si="9"/>
        <v>0</v>
      </c>
      <c r="K16" s="11">
        <f t="shared" si="9"/>
        <v>0</v>
      </c>
      <c r="L16" s="11">
        <f t="shared" si="9"/>
        <v>0</v>
      </c>
      <c r="M16" s="11">
        <f t="shared" si="9"/>
        <v>0</v>
      </c>
      <c r="N16" s="11">
        <f t="shared" si="4"/>
        <v>0</v>
      </c>
      <c r="O16" s="11">
        <f>O17</f>
        <v>0</v>
      </c>
    </row>
    <row r="17" s="1" customFormat="1" ht="17.25" customHeight="1" spans="1:15">
      <c r="A17" s="9">
        <v>20898</v>
      </c>
      <c r="B17" s="16" t="s">
        <v>19</v>
      </c>
      <c r="C17" s="13"/>
      <c r="D17" s="11">
        <f t="shared" si="10"/>
        <v>0</v>
      </c>
      <c r="E17" s="13"/>
      <c r="F17" s="19"/>
      <c r="G17" s="14"/>
      <c r="H17" s="13"/>
      <c r="I17" s="13"/>
      <c r="J17" s="13"/>
      <c r="K17" s="13"/>
      <c r="L17" s="13"/>
      <c r="M17" s="13"/>
      <c r="N17" s="11">
        <f t="shared" si="4"/>
        <v>0</v>
      </c>
      <c r="O17" s="11">
        <f>'[1]L09'!C45</f>
        <v>0</v>
      </c>
    </row>
    <row r="18" s="1" customFormat="1" ht="17.25" customHeight="1" spans="1:15">
      <c r="A18" s="9">
        <v>210</v>
      </c>
      <c r="B18" s="15" t="s">
        <v>27</v>
      </c>
      <c r="C18" s="11">
        <f t="shared" ref="C18:M18" si="11">C19</f>
        <v>0</v>
      </c>
      <c r="D18" s="11">
        <f t="shared" si="10"/>
        <v>0</v>
      </c>
      <c r="E18" s="11">
        <f t="shared" si="11"/>
        <v>0</v>
      </c>
      <c r="F18" s="11">
        <f t="shared" si="11"/>
        <v>0</v>
      </c>
      <c r="G18" s="11">
        <f t="shared" si="11"/>
        <v>0</v>
      </c>
      <c r="H18" s="11">
        <f t="shared" si="11"/>
        <v>0</v>
      </c>
      <c r="I18" s="11">
        <f t="shared" si="11"/>
        <v>0</v>
      </c>
      <c r="J18" s="11">
        <f t="shared" si="11"/>
        <v>0</v>
      </c>
      <c r="K18" s="11">
        <f t="shared" si="11"/>
        <v>0</v>
      </c>
      <c r="L18" s="11">
        <f t="shared" si="11"/>
        <v>0</v>
      </c>
      <c r="M18" s="11">
        <f t="shared" si="11"/>
        <v>0</v>
      </c>
      <c r="N18" s="11">
        <f t="shared" si="4"/>
        <v>0</v>
      </c>
      <c r="O18" s="11">
        <f>O19</f>
        <v>0</v>
      </c>
    </row>
    <row r="19" s="1" customFormat="1" ht="17.25" customHeight="1" spans="1:15">
      <c r="A19" s="9">
        <v>21098</v>
      </c>
      <c r="B19" s="16" t="s">
        <v>19</v>
      </c>
      <c r="C19" s="13"/>
      <c r="D19" s="11">
        <f t="shared" si="10"/>
        <v>0</v>
      </c>
      <c r="E19" s="13"/>
      <c r="F19" s="14"/>
      <c r="G19" s="14"/>
      <c r="H19" s="13"/>
      <c r="I19" s="13"/>
      <c r="J19" s="13"/>
      <c r="K19" s="13"/>
      <c r="L19" s="13"/>
      <c r="M19" s="13"/>
      <c r="N19" s="11">
        <f t="shared" si="4"/>
        <v>0</v>
      </c>
      <c r="O19" s="11">
        <f>'[1]L09'!C50</f>
        <v>0</v>
      </c>
    </row>
    <row r="20" s="1" customFormat="1" ht="17.25" customHeight="1" spans="1:15">
      <c r="A20" s="9">
        <v>211</v>
      </c>
      <c r="B20" s="15" t="s">
        <v>28</v>
      </c>
      <c r="C20" s="11">
        <f t="shared" ref="C20:M20" si="12">SUM(C21:C23)</f>
        <v>0</v>
      </c>
      <c r="D20" s="11">
        <f t="shared" si="10"/>
        <v>0</v>
      </c>
      <c r="E20" s="11">
        <f t="shared" si="12"/>
        <v>0</v>
      </c>
      <c r="F20" s="11">
        <f t="shared" si="12"/>
        <v>0</v>
      </c>
      <c r="G20" s="11">
        <f t="shared" si="12"/>
        <v>0</v>
      </c>
      <c r="H20" s="11">
        <f t="shared" si="12"/>
        <v>0</v>
      </c>
      <c r="I20" s="11">
        <f t="shared" si="12"/>
        <v>0</v>
      </c>
      <c r="J20" s="11">
        <f t="shared" si="12"/>
        <v>0</v>
      </c>
      <c r="K20" s="11">
        <f t="shared" si="12"/>
        <v>0</v>
      </c>
      <c r="L20" s="11">
        <f t="shared" si="12"/>
        <v>0</v>
      </c>
      <c r="M20" s="11">
        <f t="shared" si="12"/>
        <v>0</v>
      </c>
      <c r="N20" s="11">
        <f t="shared" si="4"/>
        <v>0</v>
      </c>
      <c r="O20" s="11">
        <f>SUM(O21:O23)</f>
        <v>0</v>
      </c>
    </row>
    <row r="21" s="1" customFormat="1" ht="17.25" customHeight="1" spans="1:15">
      <c r="A21" s="9">
        <v>21160</v>
      </c>
      <c r="B21" s="16" t="s">
        <v>29</v>
      </c>
      <c r="C21" s="13"/>
      <c r="D21" s="11">
        <f t="shared" si="10"/>
        <v>0</v>
      </c>
      <c r="E21" s="13"/>
      <c r="F21" s="14"/>
      <c r="G21" s="14"/>
      <c r="H21" s="13"/>
      <c r="I21" s="13"/>
      <c r="J21" s="13"/>
      <c r="K21" s="13"/>
      <c r="L21" s="13"/>
      <c r="M21" s="13"/>
      <c r="N21" s="11">
        <f t="shared" si="4"/>
        <v>0</v>
      </c>
      <c r="O21" s="11">
        <f>'[1]L09'!C57</f>
        <v>0</v>
      </c>
    </row>
    <row r="22" s="1" customFormat="1" ht="17.25" customHeight="1" spans="1:15">
      <c r="A22" s="9">
        <v>21161</v>
      </c>
      <c r="B22" s="16" t="s">
        <v>30</v>
      </c>
      <c r="C22" s="13"/>
      <c r="D22" s="11">
        <f t="shared" si="10"/>
        <v>0</v>
      </c>
      <c r="E22" s="13"/>
      <c r="F22" s="14"/>
      <c r="G22" s="14"/>
      <c r="H22" s="13"/>
      <c r="I22" s="13"/>
      <c r="J22" s="13"/>
      <c r="K22" s="13"/>
      <c r="L22" s="13"/>
      <c r="M22" s="13"/>
      <c r="N22" s="11">
        <f t="shared" si="4"/>
        <v>0</v>
      </c>
      <c r="O22" s="11">
        <f>'[1]L09'!C62</f>
        <v>0</v>
      </c>
    </row>
    <row r="23" s="1" customFormat="1" ht="17.25" customHeight="1" spans="1:15">
      <c r="A23" s="9">
        <v>21198</v>
      </c>
      <c r="B23" s="16" t="s">
        <v>19</v>
      </c>
      <c r="C23" s="13"/>
      <c r="D23" s="11">
        <f t="shared" si="10"/>
        <v>0</v>
      </c>
      <c r="E23" s="13"/>
      <c r="F23" s="14"/>
      <c r="G23" s="14"/>
      <c r="H23" s="13"/>
      <c r="I23" s="13"/>
      <c r="J23" s="13"/>
      <c r="K23" s="13"/>
      <c r="L23" s="13"/>
      <c r="M23" s="13"/>
      <c r="N23" s="11">
        <f t="shared" si="4"/>
        <v>0</v>
      </c>
      <c r="O23" s="11">
        <f>'[1]L09'!C67</f>
        <v>0</v>
      </c>
    </row>
    <row r="24" s="1" customFormat="1" ht="17.25" customHeight="1" spans="1:15">
      <c r="A24" s="9">
        <v>212</v>
      </c>
      <c r="B24" s="15" t="s">
        <v>31</v>
      </c>
      <c r="C24" s="11">
        <f t="shared" ref="C24:I24" si="13">SUM(C25:C35)</f>
        <v>7539</v>
      </c>
      <c r="D24" s="11">
        <f t="shared" si="10"/>
        <v>6624</v>
      </c>
      <c r="E24" s="11">
        <f t="shared" ref="E24:L24" si="14">SUM(E25:E29,E35)</f>
        <v>795</v>
      </c>
      <c r="F24" s="11">
        <f t="shared" si="13"/>
        <v>10320</v>
      </c>
      <c r="G24" s="11">
        <f t="shared" si="14"/>
        <v>0</v>
      </c>
      <c r="H24" s="11">
        <f t="shared" si="13"/>
        <v>0</v>
      </c>
      <c r="I24" s="11">
        <f t="shared" si="13"/>
        <v>0</v>
      </c>
      <c r="J24" s="11">
        <f t="shared" si="14"/>
        <v>-166</v>
      </c>
      <c r="K24" s="11">
        <f t="shared" si="14"/>
        <v>0</v>
      </c>
      <c r="L24" s="11">
        <f t="shared" si="14"/>
        <v>0</v>
      </c>
      <c r="M24" s="11">
        <f>SUM(M25:M35)</f>
        <v>-4325</v>
      </c>
      <c r="N24" s="11">
        <f t="shared" si="4"/>
        <v>14163</v>
      </c>
      <c r="O24" s="11">
        <f>SUM(O25:O35)</f>
        <v>5245</v>
      </c>
    </row>
    <row r="25" s="1" customFormat="1" ht="17.25" customHeight="1" spans="1:15">
      <c r="A25" s="9">
        <v>21208</v>
      </c>
      <c r="B25" s="16" t="s">
        <v>32</v>
      </c>
      <c r="C25" s="13">
        <v>6589</v>
      </c>
      <c r="D25" s="11">
        <f t="shared" si="10"/>
        <v>6092</v>
      </c>
      <c r="E25" s="13"/>
      <c r="F25" s="14">
        <v>6960</v>
      </c>
      <c r="G25" s="14"/>
      <c r="H25" s="13"/>
      <c r="I25" s="13"/>
      <c r="J25" s="13">
        <v>-141</v>
      </c>
      <c r="K25" s="13"/>
      <c r="L25" s="13"/>
      <c r="M25" s="13">
        <v>-727</v>
      </c>
      <c r="N25" s="11">
        <f t="shared" si="4"/>
        <v>12681</v>
      </c>
      <c r="O25" s="11">
        <f>'[1]L09'!C73</f>
        <v>4140</v>
      </c>
    </row>
    <row r="26" s="1" customFormat="1" ht="17.25" customHeight="1" spans="1:15">
      <c r="A26" s="9">
        <v>21210</v>
      </c>
      <c r="B26" s="16" t="s">
        <v>33</v>
      </c>
      <c r="C26" s="13"/>
      <c r="D26" s="11">
        <f t="shared" si="10"/>
        <v>0</v>
      </c>
      <c r="E26" s="13"/>
      <c r="F26" s="14">
        <v>2158</v>
      </c>
      <c r="G26" s="14"/>
      <c r="H26" s="13"/>
      <c r="I26" s="13"/>
      <c r="J26" s="13"/>
      <c r="K26" s="13"/>
      <c r="L26" s="13"/>
      <c r="M26" s="13">
        <v>-2158</v>
      </c>
      <c r="N26" s="11">
        <f t="shared" si="4"/>
        <v>0</v>
      </c>
      <c r="O26" s="11">
        <f>'[1]L09'!C89</f>
        <v>0</v>
      </c>
    </row>
    <row r="27" s="1" customFormat="1" ht="17.25" customHeight="1" spans="1:15">
      <c r="A27" s="9">
        <v>21211</v>
      </c>
      <c r="B27" s="16" t="s">
        <v>34</v>
      </c>
      <c r="C27" s="13"/>
      <c r="D27" s="11">
        <f t="shared" si="10"/>
        <v>10</v>
      </c>
      <c r="E27" s="13"/>
      <c r="F27" s="14">
        <v>450</v>
      </c>
      <c r="G27" s="14"/>
      <c r="H27" s="13"/>
      <c r="I27" s="13"/>
      <c r="J27" s="13"/>
      <c r="K27" s="13"/>
      <c r="L27" s="13"/>
      <c r="M27" s="13">
        <v>-440</v>
      </c>
      <c r="N27" s="11">
        <f t="shared" si="4"/>
        <v>10</v>
      </c>
      <c r="O27" s="11">
        <f>'[1]L09'!C93</f>
        <v>10</v>
      </c>
    </row>
    <row r="28" s="1" customFormat="1" ht="17.25" customHeight="1" spans="1:15">
      <c r="A28" s="9">
        <v>21213</v>
      </c>
      <c r="B28" s="16" t="s">
        <v>35</v>
      </c>
      <c r="C28" s="13">
        <v>400</v>
      </c>
      <c r="D28" s="11">
        <f t="shared" si="10"/>
        <v>-400</v>
      </c>
      <c r="E28" s="13"/>
      <c r="F28" s="14">
        <v>625</v>
      </c>
      <c r="G28" s="14"/>
      <c r="H28" s="13"/>
      <c r="I28" s="13"/>
      <c r="J28" s="13">
        <v>-25</v>
      </c>
      <c r="K28" s="13"/>
      <c r="L28" s="13"/>
      <c r="M28" s="13">
        <v>-1000</v>
      </c>
      <c r="N28" s="11">
        <f t="shared" si="4"/>
        <v>0</v>
      </c>
      <c r="O28" s="11">
        <f>'[1]L09'!C94</f>
        <v>0</v>
      </c>
    </row>
    <row r="29" s="1" customFormat="1" ht="17.25" customHeight="1" spans="1:15">
      <c r="A29" s="9">
        <v>21214</v>
      </c>
      <c r="B29" s="16" t="s">
        <v>36</v>
      </c>
      <c r="C29" s="13">
        <v>550</v>
      </c>
      <c r="D29" s="11">
        <f t="shared" si="10"/>
        <v>127</v>
      </c>
      <c r="E29" s="13"/>
      <c r="F29" s="14">
        <v>127</v>
      </c>
      <c r="G29" s="14"/>
      <c r="H29" s="13"/>
      <c r="I29" s="13"/>
      <c r="J29" s="13"/>
      <c r="K29" s="13"/>
      <c r="L29" s="13"/>
      <c r="M29" s="13"/>
      <c r="N29" s="11">
        <f t="shared" si="4"/>
        <v>677</v>
      </c>
      <c r="O29" s="11">
        <f>'[1]L09'!C100</f>
        <v>300</v>
      </c>
    </row>
    <row r="30" s="1" customFormat="1" ht="17.25" customHeight="1" spans="1:15">
      <c r="A30" s="9">
        <v>21215</v>
      </c>
      <c r="B30" s="9" t="s">
        <v>37</v>
      </c>
      <c r="C30" s="13"/>
      <c r="D30" s="11">
        <f t="shared" ref="D30:D34" si="15">SUM(F30,H30:I30,M30)</f>
        <v>0</v>
      </c>
      <c r="E30" s="20"/>
      <c r="F30" s="14"/>
      <c r="G30" s="20"/>
      <c r="H30" s="13"/>
      <c r="I30" s="13"/>
      <c r="J30" s="20"/>
      <c r="K30" s="20"/>
      <c r="L30" s="20"/>
      <c r="M30" s="13"/>
      <c r="N30" s="11">
        <f t="shared" si="4"/>
        <v>0</v>
      </c>
      <c r="O30" s="11">
        <f>'[1]L09'!C104</f>
        <v>0</v>
      </c>
    </row>
    <row r="31" s="1" customFormat="1" ht="17.25" customHeight="1" spans="1:15">
      <c r="A31" s="9">
        <v>21216</v>
      </c>
      <c r="B31" s="9" t="s">
        <v>38</v>
      </c>
      <c r="C31" s="13"/>
      <c r="D31" s="11">
        <f t="shared" si="15"/>
        <v>0</v>
      </c>
      <c r="E31" s="20"/>
      <c r="F31" s="14"/>
      <c r="G31" s="20"/>
      <c r="H31" s="13"/>
      <c r="I31" s="13"/>
      <c r="J31" s="20"/>
      <c r="K31" s="20"/>
      <c r="L31" s="20"/>
      <c r="M31" s="13"/>
      <c r="N31" s="11">
        <f t="shared" si="4"/>
        <v>0</v>
      </c>
      <c r="O31" s="11">
        <f>'[1]L09'!C108</f>
        <v>0</v>
      </c>
    </row>
    <row r="32" s="1" customFormat="1" ht="17.25" customHeight="1" spans="1:15">
      <c r="A32" s="9">
        <v>21217</v>
      </c>
      <c r="B32" s="9" t="s">
        <v>39</v>
      </c>
      <c r="C32" s="13"/>
      <c r="D32" s="11">
        <f t="shared" si="15"/>
        <v>0</v>
      </c>
      <c r="E32" s="20"/>
      <c r="F32" s="14"/>
      <c r="G32" s="20"/>
      <c r="H32" s="13"/>
      <c r="I32" s="13"/>
      <c r="J32" s="20"/>
      <c r="K32" s="20"/>
      <c r="L32" s="20"/>
      <c r="M32" s="13"/>
      <c r="N32" s="11">
        <f t="shared" si="4"/>
        <v>0</v>
      </c>
      <c r="O32" s="11">
        <f>'[1]L09'!C112</f>
        <v>0</v>
      </c>
    </row>
    <row r="33" s="1" customFormat="1" ht="17.25" customHeight="1" spans="1:15">
      <c r="A33" s="9">
        <v>21218</v>
      </c>
      <c r="B33" s="9" t="s">
        <v>40</v>
      </c>
      <c r="C33" s="13"/>
      <c r="D33" s="11">
        <f t="shared" si="15"/>
        <v>0</v>
      </c>
      <c r="E33" s="20"/>
      <c r="F33" s="14"/>
      <c r="G33" s="20"/>
      <c r="H33" s="13"/>
      <c r="I33" s="13"/>
      <c r="J33" s="20"/>
      <c r="K33" s="20"/>
      <c r="L33" s="20"/>
      <c r="M33" s="13"/>
      <c r="N33" s="11">
        <f t="shared" si="4"/>
        <v>0</v>
      </c>
      <c r="O33" s="11">
        <f>'[1]L09'!C118</f>
        <v>0</v>
      </c>
    </row>
    <row r="34" s="1" customFormat="1" ht="17.25" customHeight="1" spans="1:15">
      <c r="A34" s="9">
        <v>21219</v>
      </c>
      <c r="B34" s="9" t="s">
        <v>41</v>
      </c>
      <c r="C34" s="13"/>
      <c r="D34" s="11">
        <f t="shared" si="15"/>
        <v>0</v>
      </c>
      <c r="E34" s="18"/>
      <c r="F34" s="14"/>
      <c r="G34" s="18"/>
      <c r="H34" s="13"/>
      <c r="I34" s="13"/>
      <c r="J34" s="18"/>
      <c r="K34" s="18"/>
      <c r="L34" s="18"/>
      <c r="M34" s="13"/>
      <c r="N34" s="11">
        <f t="shared" si="4"/>
        <v>0</v>
      </c>
      <c r="O34" s="11">
        <f>'[1]L09'!C121</f>
        <v>0</v>
      </c>
    </row>
    <row r="35" s="1" customFormat="1" ht="17.25" customHeight="1" spans="1:15">
      <c r="A35" s="9">
        <v>21298</v>
      </c>
      <c r="B35" s="9" t="s">
        <v>19</v>
      </c>
      <c r="C35" s="13"/>
      <c r="D35" s="11">
        <f t="shared" ref="D35:D39" si="16">SUM(E35:M35)</f>
        <v>795</v>
      </c>
      <c r="E35" s="13">
        <v>795</v>
      </c>
      <c r="F35" s="14"/>
      <c r="G35" s="14"/>
      <c r="H35" s="13"/>
      <c r="I35" s="13"/>
      <c r="J35" s="13"/>
      <c r="K35" s="13"/>
      <c r="L35" s="13"/>
      <c r="M35" s="13"/>
      <c r="N35" s="11">
        <f t="shared" si="4"/>
        <v>795</v>
      </c>
      <c r="O35" s="11">
        <f>'[1]L09'!C130</f>
        <v>795</v>
      </c>
    </row>
    <row r="36" s="1" customFormat="1" ht="17.25" customHeight="1" spans="1:15">
      <c r="A36" s="9">
        <v>213</v>
      </c>
      <c r="B36" s="15" t="s">
        <v>42</v>
      </c>
      <c r="C36" s="11">
        <f t="shared" ref="C36:I36" si="17">SUM(C37:C45)</f>
        <v>506</v>
      </c>
      <c r="D36" s="11">
        <f t="shared" si="16"/>
        <v>71593</v>
      </c>
      <c r="E36" s="11">
        <f t="shared" ref="E36:L36" si="18">SUM(E37:E39,E42:E43,E45)</f>
        <v>70644</v>
      </c>
      <c r="F36" s="11">
        <f t="shared" si="17"/>
        <v>949</v>
      </c>
      <c r="G36" s="11">
        <f t="shared" si="18"/>
        <v>0</v>
      </c>
      <c r="H36" s="11">
        <f t="shared" si="17"/>
        <v>0</v>
      </c>
      <c r="I36" s="11">
        <f t="shared" si="17"/>
        <v>0</v>
      </c>
      <c r="J36" s="11">
        <f t="shared" si="18"/>
        <v>0</v>
      </c>
      <c r="K36" s="11">
        <f t="shared" si="18"/>
        <v>0</v>
      </c>
      <c r="L36" s="11">
        <f t="shared" si="18"/>
        <v>0</v>
      </c>
      <c r="M36" s="11">
        <f>SUM(M37:M45)</f>
        <v>0</v>
      </c>
      <c r="N36" s="11">
        <f t="shared" si="4"/>
        <v>72099</v>
      </c>
      <c r="O36" s="11">
        <f>SUM(O37:O45)</f>
        <v>332</v>
      </c>
    </row>
    <row r="37" s="1" customFormat="1" ht="17.25" customHeight="1" spans="1:15">
      <c r="A37" s="9">
        <v>21366</v>
      </c>
      <c r="B37" s="16" t="s">
        <v>43</v>
      </c>
      <c r="C37" s="13">
        <v>30</v>
      </c>
      <c r="D37" s="11">
        <f t="shared" si="16"/>
        <v>217</v>
      </c>
      <c r="E37" s="13">
        <v>43</v>
      </c>
      <c r="F37" s="14">
        <v>174</v>
      </c>
      <c r="G37" s="14"/>
      <c r="H37" s="13"/>
      <c r="I37" s="13"/>
      <c r="J37" s="13"/>
      <c r="K37" s="13"/>
      <c r="L37" s="13"/>
      <c r="M37" s="13"/>
      <c r="N37" s="11">
        <f t="shared" si="4"/>
        <v>247</v>
      </c>
      <c r="O37" s="11">
        <f>'[1]L09'!C134</f>
        <v>0</v>
      </c>
    </row>
    <row r="38" s="1" customFormat="1" ht="17.25" customHeight="1" spans="1:15">
      <c r="A38" s="9">
        <v>21367</v>
      </c>
      <c r="B38" s="16" t="s">
        <v>44</v>
      </c>
      <c r="C38" s="13"/>
      <c r="D38" s="11">
        <f t="shared" si="16"/>
        <v>0</v>
      </c>
      <c r="E38" s="13"/>
      <c r="F38" s="14"/>
      <c r="G38" s="14"/>
      <c r="H38" s="13"/>
      <c r="I38" s="13"/>
      <c r="J38" s="13"/>
      <c r="K38" s="13"/>
      <c r="L38" s="13"/>
      <c r="M38" s="13"/>
      <c r="N38" s="11">
        <f t="shared" si="4"/>
        <v>0</v>
      </c>
      <c r="O38" s="11">
        <f>'[1]L09'!C139</f>
        <v>0</v>
      </c>
    </row>
    <row r="39" s="1" customFormat="1" ht="17.25" customHeight="1" spans="1:15">
      <c r="A39" s="9">
        <v>21369</v>
      </c>
      <c r="B39" s="16" t="s">
        <v>45</v>
      </c>
      <c r="C39" s="13"/>
      <c r="D39" s="11">
        <f t="shared" si="16"/>
        <v>0</v>
      </c>
      <c r="E39" s="13"/>
      <c r="F39" s="14"/>
      <c r="G39" s="14"/>
      <c r="H39" s="13"/>
      <c r="I39" s="13"/>
      <c r="J39" s="13"/>
      <c r="K39" s="13"/>
      <c r="L39" s="13"/>
      <c r="M39" s="13"/>
      <c r="N39" s="11">
        <f t="shared" si="4"/>
        <v>0</v>
      </c>
      <c r="O39" s="11">
        <f>'[1]L09'!C144</f>
        <v>0</v>
      </c>
    </row>
    <row r="40" s="1" customFormat="1" ht="17.25" customHeight="1" spans="1:15">
      <c r="A40" s="9">
        <v>21370</v>
      </c>
      <c r="B40" s="16" t="s">
        <v>46</v>
      </c>
      <c r="C40" s="13"/>
      <c r="D40" s="11">
        <f t="shared" ref="D40:D44" si="19">SUM(F40,H40:I40,M40)</f>
        <v>0</v>
      </c>
      <c r="E40" s="20"/>
      <c r="F40" s="14"/>
      <c r="G40" s="20"/>
      <c r="H40" s="13"/>
      <c r="I40" s="13"/>
      <c r="J40" s="20"/>
      <c r="K40" s="20"/>
      <c r="L40" s="20"/>
      <c r="M40" s="13"/>
      <c r="N40" s="11">
        <f t="shared" si="4"/>
        <v>0</v>
      </c>
      <c r="O40" s="11">
        <f>'[1]L09'!C149</f>
        <v>0</v>
      </c>
    </row>
    <row r="41" s="1" customFormat="1" ht="17.25" customHeight="1" spans="1:15">
      <c r="A41" s="9">
        <v>21371</v>
      </c>
      <c r="B41" s="16" t="s">
        <v>47</v>
      </c>
      <c r="C41" s="13"/>
      <c r="D41" s="11">
        <f t="shared" si="19"/>
        <v>0</v>
      </c>
      <c r="E41" s="18"/>
      <c r="F41" s="14"/>
      <c r="G41" s="18"/>
      <c r="H41" s="13"/>
      <c r="I41" s="13"/>
      <c r="J41" s="18"/>
      <c r="K41" s="18"/>
      <c r="L41" s="18"/>
      <c r="M41" s="13"/>
      <c r="N41" s="11">
        <f t="shared" si="4"/>
        <v>0</v>
      </c>
      <c r="O41" s="11">
        <f>'[1]L09'!C152</f>
        <v>0</v>
      </c>
    </row>
    <row r="42" s="1" customFormat="1" ht="17.25" customHeight="1" spans="1:15">
      <c r="A42" s="9">
        <v>21372</v>
      </c>
      <c r="B42" s="16" t="s">
        <v>48</v>
      </c>
      <c r="C42" s="13">
        <v>476</v>
      </c>
      <c r="D42" s="11">
        <f t="shared" ref="D42:D51" si="20">SUM(E42:M42)</f>
        <v>776</v>
      </c>
      <c r="E42" s="13">
        <v>1</v>
      </c>
      <c r="F42" s="14">
        <v>775</v>
      </c>
      <c r="G42" s="14"/>
      <c r="H42" s="13"/>
      <c r="I42" s="13"/>
      <c r="J42" s="13"/>
      <c r="K42" s="13"/>
      <c r="L42" s="13"/>
      <c r="M42" s="13"/>
      <c r="N42" s="11">
        <f t="shared" si="4"/>
        <v>1252</v>
      </c>
      <c r="O42" s="11">
        <f>'[1]L09'!C157</f>
        <v>332</v>
      </c>
    </row>
    <row r="43" s="1" customFormat="1" ht="17.25" customHeight="1" spans="1:15">
      <c r="A43" s="9">
        <v>21373</v>
      </c>
      <c r="B43" s="16" t="s">
        <v>49</v>
      </c>
      <c r="C43" s="13"/>
      <c r="D43" s="11">
        <f t="shared" si="20"/>
        <v>0</v>
      </c>
      <c r="E43" s="13"/>
      <c r="F43" s="14"/>
      <c r="G43" s="14"/>
      <c r="H43" s="13"/>
      <c r="I43" s="13"/>
      <c r="J43" s="13"/>
      <c r="K43" s="13"/>
      <c r="L43" s="13"/>
      <c r="M43" s="13"/>
      <c r="N43" s="11">
        <f t="shared" si="4"/>
        <v>0</v>
      </c>
      <c r="O43" s="11">
        <f>'[1]L09'!C161</f>
        <v>0</v>
      </c>
    </row>
    <row r="44" s="1" customFormat="1" ht="17.25" customHeight="1" spans="1:15">
      <c r="A44" s="9">
        <v>21374</v>
      </c>
      <c r="B44" s="16" t="s">
        <v>50</v>
      </c>
      <c r="C44" s="13"/>
      <c r="D44" s="11">
        <f t="shared" si="19"/>
        <v>0</v>
      </c>
      <c r="E44" s="18"/>
      <c r="F44" s="14"/>
      <c r="G44" s="18"/>
      <c r="H44" s="13"/>
      <c r="I44" s="13"/>
      <c r="J44" s="18"/>
      <c r="K44" s="18"/>
      <c r="L44" s="18"/>
      <c r="M44" s="13"/>
      <c r="N44" s="11">
        <f t="shared" si="4"/>
        <v>0</v>
      </c>
      <c r="O44" s="11">
        <f>'[1]L09'!C165</f>
        <v>0</v>
      </c>
    </row>
    <row r="45" s="1" customFormat="1" ht="17.25" customHeight="1" spans="1:15">
      <c r="A45" s="9">
        <v>21398</v>
      </c>
      <c r="B45" s="16" t="s">
        <v>19</v>
      </c>
      <c r="C45" s="13"/>
      <c r="D45" s="11">
        <f t="shared" si="20"/>
        <v>70600</v>
      </c>
      <c r="E45" s="13">
        <v>70600</v>
      </c>
      <c r="F45" s="14"/>
      <c r="G45" s="14"/>
      <c r="H45" s="13"/>
      <c r="I45" s="13"/>
      <c r="J45" s="13"/>
      <c r="K45" s="13"/>
      <c r="L45" s="13"/>
      <c r="M45" s="13"/>
      <c r="N45" s="11">
        <f t="shared" si="4"/>
        <v>70600</v>
      </c>
      <c r="O45" s="11">
        <f>'[1]L09'!C168</f>
        <v>0</v>
      </c>
    </row>
    <row r="46" s="1" customFormat="1" ht="17.25" customHeight="1" spans="1:15">
      <c r="A46" s="9">
        <v>214</v>
      </c>
      <c r="B46" s="15" t="s">
        <v>51</v>
      </c>
      <c r="C46" s="11">
        <f t="shared" ref="C46:I46" si="21">SUM(C47:C55)</f>
        <v>0</v>
      </c>
      <c r="D46" s="11">
        <f t="shared" si="20"/>
        <v>0</v>
      </c>
      <c r="E46" s="11">
        <f t="shared" ref="E46:L46" si="22">SUM(E47:E51,E55)</f>
        <v>0</v>
      </c>
      <c r="F46" s="11">
        <f t="shared" si="21"/>
        <v>0</v>
      </c>
      <c r="G46" s="11">
        <f t="shared" si="22"/>
        <v>0</v>
      </c>
      <c r="H46" s="11">
        <f t="shared" si="21"/>
        <v>0</v>
      </c>
      <c r="I46" s="11">
        <f t="shared" si="21"/>
        <v>0</v>
      </c>
      <c r="J46" s="11">
        <f t="shared" si="22"/>
        <v>0</v>
      </c>
      <c r="K46" s="11">
        <f t="shared" si="22"/>
        <v>0</v>
      </c>
      <c r="L46" s="11">
        <f t="shared" si="22"/>
        <v>0</v>
      </c>
      <c r="M46" s="11">
        <f>SUM(M47:M55)</f>
        <v>0</v>
      </c>
      <c r="N46" s="11">
        <f t="shared" si="4"/>
        <v>0</v>
      </c>
      <c r="O46" s="11">
        <f>SUM(O47:O55)</f>
        <v>0</v>
      </c>
    </row>
    <row r="47" s="1" customFormat="1" ht="17.25" customHeight="1" spans="1:15">
      <c r="A47" s="9">
        <v>21460</v>
      </c>
      <c r="B47" s="16" t="s">
        <v>52</v>
      </c>
      <c r="C47" s="13"/>
      <c r="D47" s="11">
        <f t="shared" si="20"/>
        <v>0</v>
      </c>
      <c r="E47" s="13"/>
      <c r="F47" s="14"/>
      <c r="G47" s="14"/>
      <c r="H47" s="13"/>
      <c r="I47" s="13"/>
      <c r="J47" s="13"/>
      <c r="K47" s="13"/>
      <c r="L47" s="13"/>
      <c r="M47" s="13"/>
      <c r="N47" s="11">
        <f t="shared" si="4"/>
        <v>0</v>
      </c>
      <c r="O47" s="11">
        <f>'[1]L09'!C173</f>
        <v>0</v>
      </c>
    </row>
    <row r="48" s="1" customFormat="1" ht="17.25" customHeight="1" spans="1:15">
      <c r="A48" s="9">
        <v>21462</v>
      </c>
      <c r="B48" s="16" t="s">
        <v>53</v>
      </c>
      <c r="C48" s="13"/>
      <c r="D48" s="11">
        <f t="shared" si="20"/>
        <v>0</v>
      </c>
      <c r="E48" s="13"/>
      <c r="F48" s="14"/>
      <c r="G48" s="14"/>
      <c r="H48" s="13"/>
      <c r="I48" s="13"/>
      <c r="J48" s="13"/>
      <c r="K48" s="13"/>
      <c r="L48" s="13"/>
      <c r="M48" s="13"/>
      <c r="N48" s="11">
        <f t="shared" si="4"/>
        <v>0</v>
      </c>
      <c r="O48" s="11">
        <f>'[1]L09'!C178</f>
        <v>0</v>
      </c>
    </row>
    <row r="49" s="1" customFormat="1" ht="17.25" customHeight="1" spans="1:15">
      <c r="A49" s="9">
        <v>21464</v>
      </c>
      <c r="B49" s="16" t="s">
        <v>54</v>
      </c>
      <c r="C49" s="13"/>
      <c r="D49" s="11">
        <f t="shared" si="20"/>
        <v>0</v>
      </c>
      <c r="E49" s="13"/>
      <c r="F49" s="14"/>
      <c r="G49" s="14"/>
      <c r="H49" s="13"/>
      <c r="I49" s="13"/>
      <c r="J49" s="13"/>
      <c r="K49" s="13"/>
      <c r="L49" s="13"/>
      <c r="M49" s="13"/>
      <c r="N49" s="11">
        <f t="shared" si="4"/>
        <v>0</v>
      </c>
      <c r="O49" s="11">
        <f>'[1]L09'!C183</f>
        <v>0</v>
      </c>
    </row>
    <row r="50" s="1" customFormat="1" ht="17.25" customHeight="1" spans="1:15">
      <c r="A50" s="9">
        <v>21468</v>
      </c>
      <c r="B50" s="16" t="s">
        <v>55</v>
      </c>
      <c r="C50" s="13"/>
      <c r="D50" s="11">
        <f t="shared" si="20"/>
        <v>0</v>
      </c>
      <c r="E50" s="13"/>
      <c r="F50" s="14"/>
      <c r="G50" s="14"/>
      <c r="H50" s="13"/>
      <c r="I50" s="13"/>
      <c r="J50" s="13"/>
      <c r="K50" s="13"/>
      <c r="L50" s="13"/>
      <c r="M50" s="13"/>
      <c r="N50" s="11">
        <f t="shared" si="4"/>
        <v>0</v>
      </c>
      <c r="O50" s="11">
        <f>'[1]L09'!C192</f>
        <v>0</v>
      </c>
    </row>
    <row r="51" s="1" customFormat="1" ht="17.25" customHeight="1" spans="1:15">
      <c r="A51" s="9">
        <v>21469</v>
      </c>
      <c r="B51" s="16" t="s">
        <v>56</v>
      </c>
      <c r="C51" s="13"/>
      <c r="D51" s="11">
        <f t="shared" si="20"/>
        <v>0</v>
      </c>
      <c r="E51" s="13"/>
      <c r="F51" s="14"/>
      <c r="G51" s="14"/>
      <c r="H51" s="13"/>
      <c r="I51" s="13"/>
      <c r="J51" s="13"/>
      <c r="K51" s="13"/>
      <c r="L51" s="13"/>
      <c r="M51" s="13"/>
      <c r="N51" s="11">
        <f t="shared" si="4"/>
        <v>0</v>
      </c>
      <c r="O51" s="11">
        <f>'[1]L09'!C199</f>
        <v>0</v>
      </c>
    </row>
    <row r="52" s="1" customFormat="1" ht="17.25" customHeight="1" spans="1:15">
      <c r="A52" s="9">
        <v>21470</v>
      </c>
      <c r="B52" s="16" t="s">
        <v>57</v>
      </c>
      <c r="C52" s="13"/>
      <c r="D52" s="11">
        <f t="shared" ref="D52:D54" si="23">SUM(F52,H52:I52,M52)</f>
        <v>0</v>
      </c>
      <c r="E52" s="20"/>
      <c r="F52" s="14"/>
      <c r="G52" s="20"/>
      <c r="H52" s="13"/>
      <c r="I52" s="13"/>
      <c r="J52" s="20"/>
      <c r="K52" s="20"/>
      <c r="L52" s="20"/>
      <c r="M52" s="13"/>
      <c r="N52" s="11">
        <f t="shared" si="4"/>
        <v>0</v>
      </c>
      <c r="O52" s="11">
        <f>'[1]L09'!C209</f>
        <v>0</v>
      </c>
    </row>
    <row r="53" s="1" customFormat="1" ht="17.25" customHeight="1" spans="1:15">
      <c r="A53" s="9">
        <v>21471</v>
      </c>
      <c r="B53" s="16" t="s">
        <v>58</v>
      </c>
      <c r="C53" s="13"/>
      <c r="D53" s="11">
        <f t="shared" si="23"/>
        <v>0</v>
      </c>
      <c r="E53" s="20"/>
      <c r="F53" s="14"/>
      <c r="G53" s="20"/>
      <c r="H53" s="13"/>
      <c r="I53" s="13"/>
      <c r="J53" s="20"/>
      <c r="K53" s="20"/>
      <c r="L53" s="20"/>
      <c r="M53" s="13"/>
      <c r="N53" s="11">
        <f t="shared" si="4"/>
        <v>0</v>
      </c>
      <c r="O53" s="11">
        <f>'[1]L09'!C212</f>
        <v>0</v>
      </c>
    </row>
    <row r="54" s="1" customFormat="1" ht="17.25" customHeight="1" spans="1:15">
      <c r="A54" s="9">
        <v>21472</v>
      </c>
      <c r="B54" s="16" t="s">
        <v>59</v>
      </c>
      <c r="C54" s="13"/>
      <c r="D54" s="11">
        <f t="shared" si="23"/>
        <v>0</v>
      </c>
      <c r="E54" s="18"/>
      <c r="F54" s="14"/>
      <c r="G54" s="18"/>
      <c r="H54" s="13"/>
      <c r="I54" s="13"/>
      <c r="J54" s="18"/>
      <c r="K54" s="18"/>
      <c r="L54" s="18"/>
      <c r="M54" s="13"/>
      <c r="N54" s="11">
        <f t="shared" si="4"/>
        <v>0</v>
      </c>
      <c r="O54" s="11">
        <f>'[1]L09'!C215</f>
        <v>0</v>
      </c>
    </row>
    <row r="55" s="1" customFormat="1" ht="17.25" customHeight="1" spans="1:15">
      <c r="A55" s="9">
        <v>21498</v>
      </c>
      <c r="B55" s="16" t="s">
        <v>19</v>
      </c>
      <c r="C55" s="13"/>
      <c r="D55" s="11">
        <f t="shared" ref="D55:D79" si="24">SUM(E55:M55)</f>
        <v>0</v>
      </c>
      <c r="E55" s="13"/>
      <c r="F55" s="14"/>
      <c r="G55" s="14"/>
      <c r="H55" s="13"/>
      <c r="I55" s="13"/>
      <c r="J55" s="13"/>
      <c r="K55" s="13"/>
      <c r="L55" s="13"/>
      <c r="M55" s="13"/>
      <c r="N55" s="11">
        <f t="shared" si="4"/>
        <v>0</v>
      </c>
      <c r="O55" s="11">
        <f>'[1]L09'!C216</f>
        <v>0</v>
      </c>
    </row>
    <row r="56" s="1" customFormat="1" ht="17.25" customHeight="1" spans="1:15">
      <c r="A56" s="9">
        <v>215</v>
      </c>
      <c r="B56" s="15" t="s">
        <v>60</v>
      </c>
      <c r="C56" s="11">
        <f t="shared" ref="C56:M56" si="25">SUM(C57:C58)</f>
        <v>0</v>
      </c>
      <c r="D56" s="11">
        <f t="shared" si="24"/>
        <v>461</v>
      </c>
      <c r="E56" s="11">
        <f t="shared" si="25"/>
        <v>461</v>
      </c>
      <c r="F56" s="11">
        <f t="shared" si="25"/>
        <v>0</v>
      </c>
      <c r="G56" s="11">
        <f t="shared" si="25"/>
        <v>0</v>
      </c>
      <c r="H56" s="11">
        <f t="shared" si="25"/>
        <v>0</v>
      </c>
      <c r="I56" s="11">
        <f t="shared" si="25"/>
        <v>0</v>
      </c>
      <c r="J56" s="11">
        <f t="shared" si="25"/>
        <v>0</v>
      </c>
      <c r="K56" s="11">
        <f t="shared" si="25"/>
        <v>0</v>
      </c>
      <c r="L56" s="11">
        <f t="shared" si="25"/>
        <v>0</v>
      </c>
      <c r="M56" s="11">
        <f t="shared" si="25"/>
        <v>0</v>
      </c>
      <c r="N56" s="11">
        <f t="shared" si="4"/>
        <v>461</v>
      </c>
      <c r="O56" s="11">
        <f>SUM(O57:O58)</f>
        <v>0</v>
      </c>
    </row>
    <row r="57" s="1" customFormat="1" ht="17.25" customHeight="1" spans="1:15">
      <c r="A57" s="9">
        <v>21562</v>
      </c>
      <c r="B57" s="16" t="s">
        <v>61</v>
      </c>
      <c r="C57" s="13"/>
      <c r="D57" s="11">
        <f t="shared" si="24"/>
        <v>0</v>
      </c>
      <c r="E57" s="13"/>
      <c r="F57" s="14"/>
      <c r="G57" s="14"/>
      <c r="H57" s="13"/>
      <c r="I57" s="13"/>
      <c r="J57" s="13"/>
      <c r="K57" s="13"/>
      <c r="L57" s="13"/>
      <c r="M57" s="13"/>
      <c r="N57" s="11">
        <f t="shared" si="4"/>
        <v>0</v>
      </c>
      <c r="O57" s="11">
        <f>'[1]L09'!C223</f>
        <v>0</v>
      </c>
    </row>
    <row r="58" s="1" customFormat="1" ht="17.25" customHeight="1" spans="1:15">
      <c r="A58" s="9">
        <v>21598</v>
      </c>
      <c r="B58" s="16" t="s">
        <v>19</v>
      </c>
      <c r="C58" s="13"/>
      <c r="D58" s="11">
        <f t="shared" si="24"/>
        <v>461</v>
      </c>
      <c r="E58" s="13">
        <v>461</v>
      </c>
      <c r="F58" s="14"/>
      <c r="G58" s="14"/>
      <c r="H58" s="13"/>
      <c r="I58" s="13"/>
      <c r="J58" s="13"/>
      <c r="K58" s="13"/>
      <c r="L58" s="13"/>
      <c r="M58" s="13"/>
      <c r="N58" s="11">
        <f t="shared" si="4"/>
        <v>461</v>
      </c>
      <c r="O58" s="11">
        <f>'[1]L09'!C227</f>
        <v>0</v>
      </c>
    </row>
    <row r="59" s="1" customFormat="1" ht="17.25" customHeight="1" spans="1:15">
      <c r="A59" s="9">
        <v>217</v>
      </c>
      <c r="B59" s="15" t="s">
        <v>62</v>
      </c>
      <c r="C59" s="11">
        <f t="shared" ref="C59:M59" si="26">C60</f>
        <v>0</v>
      </c>
      <c r="D59" s="11">
        <f t="shared" si="24"/>
        <v>0</v>
      </c>
      <c r="E59" s="11">
        <f t="shared" si="26"/>
        <v>0</v>
      </c>
      <c r="F59" s="11">
        <f t="shared" si="26"/>
        <v>0</v>
      </c>
      <c r="G59" s="11">
        <f t="shared" si="26"/>
        <v>0</v>
      </c>
      <c r="H59" s="11">
        <f t="shared" si="26"/>
        <v>0</v>
      </c>
      <c r="I59" s="11">
        <f t="shared" si="26"/>
        <v>0</v>
      </c>
      <c r="J59" s="11">
        <f t="shared" si="26"/>
        <v>0</v>
      </c>
      <c r="K59" s="11">
        <f t="shared" si="26"/>
        <v>0</v>
      </c>
      <c r="L59" s="11">
        <f t="shared" si="26"/>
        <v>0</v>
      </c>
      <c r="M59" s="11">
        <f t="shared" si="26"/>
        <v>0</v>
      </c>
      <c r="N59" s="11">
        <f t="shared" si="4"/>
        <v>0</v>
      </c>
      <c r="O59" s="11">
        <f>O60</f>
        <v>0</v>
      </c>
    </row>
    <row r="60" s="1" customFormat="1" ht="17.25" customHeight="1" spans="1:15">
      <c r="A60" s="9">
        <v>21704</v>
      </c>
      <c r="B60" s="16" t="s">
        <v>63</v>
      </c>
      <c r="C60" s="11">
        <f t="shared" ref="C60:M60" si="27">SUM(C61:C62)</f>
        <v>0</v>
      </c>
      <c r="D60" s="11">
        <f t="shared" si="24"/>
        <v>0</v>
      </c>
      <c r="E60" s="11">
        <f t="shared" si="27"/>
        <v>0</v>
      </c>
      <c r="F60" s="11">
        <f t="shared" si="27"/>
        <v>0</v>
      </c>
      <c r="G60" s="11">
        <f t="shared" si="27"/>
        <v>0</v>
      </c>
      <c r="H60" s="11">
        <f t="shared" si="27"/>
        <v>0</v>
      </c>
      <c r="I60" s="11">
        <f t="shared" si="27"/>
        <v>0</v>
      </c>
      <c r="J60" s="11">
        <f t="shared" si="27"/>
        <v>0</v>
      </c>
      <c r="K60" s="11">
        <f t="shared" si="27"/>
        <v>0</v>
      </c>
      <c r="L60" s="11">
        <f t="shared" si="27"/>
        <v>0</v>
      </c>
      <c r="M60" s="11">
        <f t="shared" si="27"/>
        <v>0</v>
      </c>
      <c r="N60" s="11">
        <f t="shared" si="4"/>
        <v>0</v>
      </c>
      <c r="O60" s="11">
        <f>SUM(O61:O62)</f>
        <v>0</v>
      </c>
    </row>
    <row r="61" s="1" customFormat="1" ht="17.25" customHeight="1" spans="1:15">
      <c r="A61" s="9">
        <v>2170402</v>
      </c>
      <c r="B61" s="16" t="s">
        <v>64</v>
      </c>
      <c r="C61" s="13"/>
      <c r="D61" s="11">
        <f t="shared" si="24"/>
        <v>0</v>
      </c>
      <c r="E61" s="13"/>
      <c r="F61" s="14"/>
      <c r="G61" s="14"/>
      <c r="H61" s="13"/>
      <c r="I61" s="13"/>
      <c r="J61" s="13"/>
      <c r="K61" s="13"/>
      <c r="L61" s="13"/>
      <c r="M61" s="13"/>
      <c r="N61" s="11">
        <f t="shared" si="4"/>
        <v>0</v>
      </c>
      <c r="O61" s="11">
        <f>'[1]L09'!C234</f>
        <v>0</v>
      </c>
    </row>
    <row r="62" s="1" customFormat="1" ht="17.25" customHeight="1" spans="1:15">
      <c r="A62" s="9">
        <v>2170403</v>
      </c>
      <c r="B62" s="16" t="s">
        <v>65</v>
      </c>
      <c r="C62" s="13"/>
      <c r="D62" s="11">
        <f t="shared" si="24"/>
        <v>0</v>
      </c>
      <c r="E62" s="13"/>
      <c r="F62" s="14"/>
      <c r="G62" s="14"/>
      <c r="H62" s="13"/>
      <c r="I62" s="13"/>
      <c r="J62" s="13"/>
      <c r="K62" s="13"/>
      <c r="L62" s="13"/>
      <c r="M62" s="13"/>
      <c r="N62" s="11">
        <f t="shared" si="4"/>
        <v>0</v>
      </c>
      <c r="O62" s="11">
        <f>'[1]L09'!C235</f>
        <v>0</v>
      </c>
    </row>
    <row r="63" s="3" customFormat="1" ht="17.25" customHeight="1" spans="1:15">
      <c r="A63" s="9">
        <v>220</v>
      </c>
      <c r="B63" s="15" t="s">
        <v>66</v>
      </c>
      <c r="C63" s="11">
        <f t="shared" ref="C63:M63" si="28">C64</f>
        <v>0</v>
      </c>
      <c r="D63" s="11">
        <f t="shared" si="24"/>
        <v>0</v>
      </c>
      <c r="E63" s="11">
        <f t="shared" si="28"/>
        <v>0</v>
      </c>
      <c r="F63" s="11">
        <f t="shared" si="28"/>
        <v>0</v>
      </c>
      <c r="G63" s="11">
        <f t="shared" si="28"/>
        <v>0</v>
      </c>
      <c r="H63" s="11">
        <f t="shared" si="28"/>
        <v>0</v>
      </c>
      <c r="I63" s="11">
        <f t="shared" si="28"/>
        <v>0</v>
      </c>
      <c r="J63" s="11">
        <f t="shared" si="28"/>
        <v>0</v>
      </c>
      <c r="K63" s="11">
        <f t="shared" si="28"/>
        <v>0</v>
      </c>
      <c r="L63" s="11">
        <f t="shared" si="28"/>
        <v>0</v>
      </c>
      <c r="M63" s="11">
        <f t="shared" si="28"/>
        <v>0</v>
      </c>
      <c r="N63" s="11">
        <f t="shared" si="4"/>
        <v>0</v>
      </c>
      <c r="O63" s="11">
        <f t="shared" ref="O63:O67" si="29">O64</f>
        <v>0</v>
      </c>
    </row>
    <row r="64" s="1" customFormat="1" ht="17.25" customHeight="1" spans="1:15">
      <c r="A64" s="9">
        <v>22006</v>
      </c>
      <c r="B64" s="16" t="s">
        <v>67</v>
      </c>
      <c r="C64" s="13"/>
      <c r="D64" s="11">
        <f t="shared" si="24"/>
        <v>0</v>
      </c>
      <c r="E64" s="13"/>
      <c r="F64" s="14"/>
      <c r="G64" s="14"/>
      <c r="H64" s="13"/>
      <c r="I64" s="13"/>
      <c r="J64" s="13"/>
      <c r="K64" s="13"/>
      <c r="L64" s="13"/>
      <c r="M64" s="13"/>
      <c r="N64" s="11">
        <f t="shared" si="4"/>
        <v>0</v>
      </c>
      <c r="O64" s="11">
        <f>'[1]L09'!C237</f>
        <v>0</v>
      </c>
    </row>
    <row r="65" s="1" customFormat="1" ht="17.25" customHeight="1" spans="1:15">
      <c r="A65" s="9">
        <v>221</v>
      </c>
      <c r="B65" s="15" t="s">
        <v>68</v>
      </c>
      <c r="C65" s="11">
        <f t="shared" ref="C65:M65" si="30">C66</f>
        <v>0</v>
      </c>
      <c r="D65" s="11">
        <f t="shared" si="24"/>
        <v>0</v>
      </c>
      <c r="E65" s="11">
        <f t="shared" si="30"/>
        <v>0</v>
      </c>
      <c r="F65" s="11">
        <f t="shared" si="30"/>
        <v>0</v>
      </c>
      <c r="G65" s="11">
        <f t="shared" si="30"/>
        <v>0</v>
      </c>
      <c r="H65" s="11">
        <f t="shared" si="30"/>
        <v>0</v>
      </c>
      <c r="I65" s="11">
        <f t="shared" si="30"/>
        <v>0</v>
      </c>
      <c r="J65" s="11">
        <f t="shared" si="30"/>
        <v>0</v>
      </c>
      <c r="K65" s="11">
        <f t="shared" si="30"/>
        <v>0</v>
      </c>
      <c r="L65" s="11">
        <f t="shared" si="30"/>
        <v>0</v>
      </c>
      <c r="M65" s="11">
        <f t="shared" si="30"/>
        <v>0</v>
      </c>
      <c r="N65" s="11">
        <f t="shared" si="4"/>
        <v>0</v>
      </c>
      <c r="O65" s="11">
        <f t="shared" si="29"/>
        <v>0</v>
      </c>
    </row>
    <row r="66" s="1" customFormat="1" ht="17.25" customHeight="1" spans="1:15">
      <c r="A66" s="9">
        <v>22198</v>
      </c>
      <c r="B66" s="16" t="s">
        <v>19</v>
      </c>
      <c r="C66" s="13"/>
      <c r="D66" s="11">
        <f t="shared" si="24"/>
        <v>0</v>
      </c>
      <c r="E66" s="13"/>
      <c r="F66" s="14"/>
      <c r="G66" s="14"/>
      <c r="H66" s="13"/>
      <c r="I66" s="13"/>
      <c r="J66" s="13"/>
      <c r="K66" s="13"/>
      <c r="L66" s="13"/>
      <c r="M66" s="13"/>
      <c r="N66" s="11">
        <f t="shared" si="4"/>
        <v>0</v>
      </c>
      <c r="O66" s="11">
        <f>'[1]L09'!C241</f>
        <v>0</v>
      </c>
    </row>
    <row r="67" s="1" customFormat="1" ht="17.25" customHeight="1" spans="1:15">
      <c r="A67" s="9">
        <v>222</v>
      </c>
      <c r="B67" s="15" t="s">
        <v>69</v>
      </c>
      <c r="C67" s="11">
        <f t="shared" ref="C67:M67" si="31">C68</f>
        <v>0</v>
      </c>
      <c r="D67" s="11">
        <f t="shared" si="24"/>
        <v>0</v>
      </c>
      <c r="E67" s="11">
        <f t="shared" si="31"/>
        <v>0</v>
      </c>
      <c r="F67" s="11">
        <f t="shared" si="31"/>
        <v>0</v>
      </c>
      <c r="G67" s="11">
        <f t="shared" si="31"/>
        <v>0</v>
      </c>
      <c r="H67" s="11">
        <f t="shared" si="31"/>
        <v>0</v>
      </c>
      <c r="I67" s="11">
        <f t="shared" si="31"/>
        <v>0</v>
      </c>
      <c r="J67" s="11">
        <f t="shared" si="31"/>
        <v>0</v>
      </c>
      <c r="K67" s="11">
        <f t="shared" si="31"/>
        <v>0</v>
      </c>
      <c r="L67" s="11">
        <f t="shared" si="31"/>
        <v>0</v>
      </c>
      <c r="M67" s="11">
        <f t="shared" si="31"/>
        <v>0</v>
      </c>
      <c r="N67" s="11">
        <f t="shared" si="4"/>
        <v>0</v>
      </c>
      <c r="O67" s="11">
        <f t="shared" si="29"/>
        <v>0</v>
      </c>
    </row>
    <row r="68" s="1" customFormat="1" ht="17.25" customHeight="1" spans="1:15">
      <c r="A68" s="9">
        <v>22298</v>
      </c>
      <c r="B68" s="16" t="s">
        <v>19</v>
      </c>
      <c r="C68" s="13"/>
      <c r="D68" s="11">
        <f t="shared" si="24"/>
        <v>0</v>
      </c>
      <c r="E68" s="13"/>
      <c r="F68" s="14"/>
      <c r="G68" s="14"/>
      <c r="H68" s="13"/>
      <c r="I68" s="13"/>
      <c r="J68" s="13"/>
      <c r="K68" s="13"/>
      <c r="L68" s="13"/>
      <c r="M68" s="13"/>
      <c r="N68" s="11">
        <f t="shared" si="4"/>
        <v>0</v>
      </c>
      <c r="O68" s="11">
        <f>'[1]L09'!C245</f>
        <v>0</v>
      </c>
    </row>
    <row r="69" s="1" customFormat="1" ht="17.25" customHeight="1" spans="1:15">
      <c r="A69" s="9">
        <v>224</v>
      </c>
      <c r="B69" s="15" t="s">
        <v>70</v>
      </c>
      <c r="C69" s="11">
        <f t="shared" ref="C69:M69" si="32">C70</f>
        <v>0</v>
      </c>
      <c r="D69" s="11">
        <f t="shared" si="24"/>
        <v>0</v>
      </c>
      <c r="E69" s="11">
        <f t="shared" si="32"/>
        <v>0</v>
      </c>
      <c r="F69" s="11">
        <f t="shared" si="32"/>
        <v>0</v>
      </c>
      <c r="G69" s="11">
        <f t="shared" si="32"/>
        <v>0</v>
      </c>
      <c r="H69" s="11">
        <f t="shared" si="32"/>
        <v>0</v>
      </c>
      <c r="I69" s="11">
        <f t="shared" si="32"/>
        <v>0</v>
      </c>
      <c r="J69" s="11">
        <f t="shared" si="32"/>
        <v>0</v>
      </c>
      <c r="K69" s="11">
        <f t="shared" si="32"/>
        <v>0</v>
      </c>
      <c r="L69" s="11">
        <f t="shared" si="32"/>
        <v>0</v>
      </c>
      <c r="M69" s="11">
        <f t="shared" si="32"/>
        <v>0</v>
      </c>
      <c r="N69" s="11">
        <f t="shared" si="4"/>
        <v>0</v>
      </c>
      <c r="O69" s="11">
        <f>O70</f>
        <v>0</v>
      </c>
    </row>
    <row r="70" s="1" customFormat="1" ht="17.25" customHeight="1" spans="1:15">
      <c r="A70" s="9">
        <v>22498</v>
      </c>
      <c r="B70" s="16" t="s">
        <v>71</v>
      </c>
      <c r="C70" s="13"/>
      <c r="D70" s="11">
        <f t="shared" si="24"/>
        <v>0</v>
      </c>
      <c r="E70" s="13"/>
      <c r="F70" s="14"/>
      <c r="G70" s="14"/>
      <c r="H70" s="13"/>
      <c r="I70" s="13"/>
      <c r="J70" s="13"/>
      <c r="K70" s="13"/>
      <c r="L70" s="13"/>
      <c r="M70" s="13"/>
      <c r="N70" s="11">
        <f t="shared" ref="N70:N82" si="33">SUM(C70:D70)</f>
        <v>0</v>
      </c>
      <c r="O70" s="11">
        <f>'[1]L09'!C249</f>
        <v>0</v>
      </c>
    </row>
    <row r="71" s="1" customFormat="1" ht="17.25" customHeight="1" spans="1:15">
      <c r="A71" s="9">
        <v>229</v>
      </c>
      <c r="B71" s="15" t="s">
        <v>72</v>
      </c>
      <c r="C71" s="11">
        <f t="shared" ref="C71:M71" si="34">SUM(C72:C77)</f>
        <v>20995</v>
      </c>
      <c r="D71" s="11">
        <f t="shared" si="24"/>
        <v>2001</v>
      </c>
      <c r="E71" s="11">
        <f t="shared" si="34"/>
        <v>0</v>
      </c>
      <c r="F71" s="11">
        <f t="shared" si="34"/>
        <v>2727</v>
      </c>
      <c r="G71" s="11">
        <f t="shared" si="34"/>
        <v>0</v>
      </c>
      <c r="H71" s="11">
        <f t="shared" si="34"/>
        <v>0</v>
      </c>
      <c r="I71" s="11">
        <f t="shared" si="34"/>
        <v>0</v>
      </c>
      <c r="J71" s="11">
        <f t="shared" si="34"/>
        <v>-11</v>
      </c>
      <c r="K71" s="11">
        <f t="shared" si="34"/>
        <v>0</v>
      </c>
      <c r="L71" s="11">
        <f t="shared" si="34"/>
        <v>0</v>
      </c>
      <c r="M71" s="11">
        <f t="shared" si="34"/>
        <v>-715</v>
      </c>
      <c r="N71" s="11">
        <f t="shared" si="33"/>
        <v>22996</v>
      </c>
      <c r="O71" s="11">
        <f>SUM(O72:O77)</f>
        <v>19758</v>
      </c>
    </row>
    <row r="72" s="1" customFormat="1" ht="17.25" customHeight="1" spans="1:15">
      <c r="A72" s="9">
        <v>22904</v>
      </c>
      <c r="B72" s="16" t="s">
        <v>73</v>
      </c>
      <c r="C72" s="13">
        <v>19985</v>
      </c>
      <c r="D72" s="11">
        <f t="shared" si="24"/>
        <v>776</v>
      </c>
      <c r="E72" s="13"/>
      <c r="F72" s="14">
        <v>787</v>
      </c>
      <c r="G72" s="14"/>
      <c r="H72" s="13"/>
      <c r="I72" s="13"/>
      <c r="J72" s="13">
        <v>-11</v>
      </c>
      <c r="K72" s="13"/>
      <c r="L72" s="13"/>
      <c r="M72" s="13"/>
      <c r="N72" s="11">
        <f t="shared" si="33"/>
        <v>20761</v>
      </c>
      <c r="O72" s="11">
        <f>'[1]L09'!C254</f>
        <v>19165</v>
      </c>
    </row>
    <row r="73" s="1" customFormat="1" ht="17.25" customHeight="1" spans="1:15">
      <c r="A73" s="9">
        <v>22908</v>
      </c>
      <c r="B73" s="16" t="s">
        <v>74</v>
      </c>
      <c r="C73" s="13">
        <v>5</v>
      </c>
      <c r="D73" s="11">
        <f t="shared" si="24"/>
        <v>1</v>
      </c>
      <c r="E73" s="13"/>
      <c r="F73" s="14">
        <v>35</v>
      </c>
      <c r="G73" s="14"/>
      <c r="H73" s="13"/>
      <c r="I73" s="13"/>
      <c r="J73" s="13"/>
      <c r="K73" s="13"/>
      <c r="L73" s="13"/>
      <c r="M73" s="13">
        <v>-34</v>
      </c>
      <c r="N73" s="11">
        <f t="shared" si="33"/>
        <v>6</v>
      </c>
      <c r="O73" s="11">
        <f>'[1]L09'!C258</f>
        <v>1</v>
      </c>
    </row>
    <row r="74" s="1" customFormat="1" ht="17.25" customHeight="1" spans="1:15">
      <c r="A74" s="9">
        <v>22909</v>
      </c>
      <c r="B74" s="16" t="s">
        <v>75</v>
      </c>
      <c r="C74" s="13"/>
      <c r="D74" s="11">
        <f t="shared" si="24"/>
        <v>0</v>
      </c>
      <c r="E74" s="13"/>
      <c r="F74" s="14"/>
      <c r="G74" s="14"/>
      <c r="H74" s="13"/>
      <c r="I74" s="13"/>
      <c r="J74" s="13"/>
      <c r="K74" s="13"/>
      <c r="L74" s="13"/>
      <c r="M74" s="13"/>
      <c r="N74" s="11">
        <f t="shared" si="33"/>
        <v>0</v>
      </c>
      <c r="O74" s="11">
        <f>'[1]L09'!C267</f>
        <v>0</v>
      </c>
    </row>
    <row r="75" s="1" customFormat="1" ht="17.25" customHeight="1" spans="1:15">
      <c r="A75" s="9">
        <v>22910</v>
      </c>
      <c r="B75" s="16" t="s">
        <v>76</v>
      </c>
      <c r="C75" s="13"/>
      <c r="D75" s="11">
        <f t="shared" si="24"/>
        <v>0</v>
      </c>
      <c r="E75" s="13"/>
      <c r="F75" s="14"/>
      <c r="G75" s="14"/>
      <c r="H75" s="13"/>
      <c r="I75" s="13"/>
      <c r="J75" s="13"/>
      <c r="K75" s="13"/>
      <c r="L75" s="13"/>
      <c r="M75" s="13"/>
      <c r="N75" s="11">
        <f t="shared" si="33"/>
        <v>0</v>
      </c>
      <c r="O75" s="11">
        <f>'[1]L09'!C269</f>
        <v>0</v>
      </c>
    </row>
    <row r="76" s="1" customFormat="1" ht="17.25" customHeight="1" spans="1:15">
      <c r="A76" s="9">
        <v>22960</v>
      </c>
      <c r="B76" s="16" t="s">
        <v>77</v>
      </c>
      <c r="C76" s="13">
        <v>1005</v>
      </c>
      <c r="D76" s="11">
        <f t="shared" si="24"/>
        <v>1224</v>
      </c>
      <c r="E76" s="13"/>
      <c r="F76" s="14">
        <v>1905</v>
      </c>
      <c r="G76" s="14"/>
      <c r="H76" s="13"/>
      <c r="I76" s="13"/>
      <c r="J76" s="13"/>
      <c r="K76" s="13"/>
      <c r="L76" s="13"/>
      <c r="M76" s="13">
        <v>-681</v>
      </c>
      <c r="N76" s="11">
        <f t="shared" si="33"/>
        <v>2229</v>
      </c>
      <c r="O76" s="11">
        <f>'[1]L09'!C271</f>
        <v>592</v>
      </c>
    </row>
    <row r="77" s="1" customFormat="1" ht="17.25" customHeight="1" spans="1:15">
      <c r="A77" s="9">
        <v>22998</v>
      </c>
      <c r="B77" s="16" t="s">
        <v>78</v>
      </c>
      <c r="C77" s="13"/>
      <c r="D77" s="11">
        <f t="shared" si="24"/>
        <v>0</v>
      </c>
      <c r="E77" s="13"/>
      <c r="F77" s="14"/>
      <c r="G77" s="14"/>
      <c r="H77" s="13"/>
      <c r="I77" s="13"/>
      <c r="J77" s="13"/>
      <c r="K77" s="13"/>
      <c r="L77" s="13"/>
      <c r="M77" s="13"/>
      <c r="N77" s="11">
        <f t="shared" si="33"/>
        <v>0</v>
      </c>
      <c r="O77" s="11">
        <f>'[1]L09'!C283</f>
        <v>0</v>
      </c>
    </row>
    <row r="78" s="1" customFormat="1" ht="17.25" customHeight="1" spans="1:15">
      <c r="A78" s="9">
        <v>232</v>
      </c>
      <c r="B78" s="15" t="s">
        <v>79</v>
      </c>
      <c r="C78" s="13">
        <v>3640</v>
      </c>
      <c r="D78" s="11">
        <f t="shared" si="24"/>
        <v>4500</v>
      </c>
      <c r="E78" s="13"/>
      <c r="F78" s="14"/>
      <c r="G78" s="14">
        <v>4500</v>
      </c>
      <c r="H78" s="13"/>
      <c r="I78" s="13"/>
      <c r="J78" s="13"/>
      <c r="K78" s="13"/>
      <c r="L78" s="13"/>
      <c r="M78" s="13"/>
      <c r="N78" s="11">
        <f t="shared" si="33"/>
        <v>8140</v>
      </c>
      <c r="O78" s="11">
        <f>'[1]L09'!C285</f>
        <v>8140</v>
      </c>
    </row>
    <row r="79" s="1" customFormat="1" ht="17.25" customHeight="1" spans="1:15">
      <c r="A79" s="9">
        <v>233</v>
      </c>
      <c r="B79" s="15" t="s">
        <v>80</v>
      </c>
      <c r="C79" s="13">
        <v>70</v>
      </c>
      <c r="D79" s="11">
        <f t="shared" si="24"/>
        <v>0</v>
      </c>
      <c r="E79" s="13"/>
      <c r="F79" s="14"/>
      <c r="G79" s="14"/>
      <c r="H79" s="13"/>
      <c r="I79" s="13"/>
      <c r="J79" s="13"/>
      <c r="K79" s="13"/>
      <c r="L79" s="13"/>
      <c r="M79" s="13"/>
      <c r="N79" s="11">
        <f t="shared" si="33"/>
        <v>70</v>
      </c>
      <c r="O79" s="11">
        <f>'[1]L09'!C302</f>
        <v>70</v>
      </c>
    </row>
    <row r="80" s="1" customFormat="1" ht="17.25" customHeight="1" spans="1:15">
      <c r="A80" s="9">
        <v>234</v>
      </c>
      <c r="B80" s="12" t="s">
        <v>81</v>
      </c>
      <c r="C80" s="11">
        <f t="shared" ref="C80:F80" si="35">SUM(C81:C82)</f>
        <v>0</v>
      </c>
      <c r="D80" s="11">
        <f t="shared" ref="D80:D82" si="36">SUM(E80:F80,K80:M80)</f>
        <v>0</v>
      </c>
      <c r="E80" s="11">
        <f t="shared" si="35"/>
        <v>0</v>
      </c>
      <c r="F80" s="11">
        <f t="shared" si="35"/>
        <v>0</v>
      </c>
      <c r="G80" s="20"/>
      <c r="H80" s="20"/>
      <c r="I80" s="20"/>
      <c r="J80" s="20"/>
      <c r="K80" s="11">
        <f t="shared" ref="K80:M80" si="37">SUM(K81:K82)</f>
        <v>0</v>
      </c>
      <c r="L80" s="11">
        <f t="shared" si="37"/>
        <v>0</v>
      </c>
      <c r="M80" s="11">
        <f t="shared" si="37"/>
        <v>0</v>
      </c>
      <c r="N80" s="11">
        <f t="shared" si="33"/>
        <v>0</v>
      </c>
      <c r="O80" s="11">
        <f>SUM(O81:O82)</f>
        <v>0</v>
      </c>
    </row>
    <row r="81" s="1" customFormat="1" ht="17.25" customHeight="1" spans="1:15">
      <c r="A81" s="9">
        <v>23401</v>
      </c>
      <c r="B81" s="9" t="s">
        <v>82</v>
      </c>
      <c r="C81" s="13"/>
      <c r="D81" s="11">
        <f t="shared" si="36"/>
        <v>0</v>
      </c>
      <c r="E81" s="13"/>
      <c r="F81" s="13"/>
      <c r="G81" s="20"/>
      <c r="H81" s="20"/>
      <c r="I81" s="20"/>
      <c r="J81" s="20"/>
      <c r="K81" s="13"/>
      <c r="L81" s="13"/>
      <c r="M81" s="13"/>
      <c r="N81" s="11">
        <f t="shared" si="33"/>
        <v>0</v>
      </c>
      <c r="O81" s="11">
        <f>'[1]L09'!C320</f>
        <v>0</v>
      </c>
    </row>
    <row r="82" s="1" customFormat="1" ht="17.25" customHeight="1" spans="1:15">
      <c r="A82" s="21">
        <v>23402</v>
      </c>
      <c r="B82" s="21" t="s">
        <v>83</v>
      </c>
      <c r="C82" s="13"/>
      <c r="D82" s="11">
        <f t="shared" si="36"/>
        <v>0</v>
      </c>
      <c r="E82" s="13"/>
      <c r="F82" s="13"/>
      <c r="G82" s="20"/>
      <c r="H82" s="20"/>
      <c r="I82" s="20"/>
      <c r="J82" s="20"/>
      <c r="K82" s="13"/>
      <c r="L82" s="13"/>
      <c r="M82" s="13"/>
      <c r="N82" s="11">
        <f t="shared" si="33"/>
        <v>0</v>
      </c>
      <c r="O82" s="11">
        <f>'[1]L09'!C333</f>
        <v>0</v>
      </c>
    </row>
  </sheetData>
  <mergeCells count="9">
    <mergeCell ref="A1:O1"/>
    <mergeCell ref="A2:O2"/>
    <mergeCell ref="A3:O3"/>
    <mergeCell ref="D4:M4"/>
    <mergeCell ref="A4:A5"/>
    <mergeCell ref="B4:B5"/>
    <mergeCell ref="C4:C5"/>
    <mergeCell ref="N4:N5"/>
    <mergeCell ref="O4:O5"/>
  </mergeCells>
  <dataValidations count="1">
    <dataValidation type="decimal" operator="between" allowBlank="1" showInputMessage="1" showErrorMessage="1" sqref="E6:E14 E16:E29 E35:E39 E42:E43 E45:E51 E55:E82 F6:F82 G6:G14 G16:G29 G35:G39 G42:G43 G45:G51 G55:G79 C6:D82 H6:I79 J6:L14 J16:L29 J35:L39 J42:L43 J45:L51 J55:L79 K80:L82 M6:O82">
      <formula1>-99999999999999</formula1>
      <formula2>99999999999999</formula2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2024-12-10T14:20:00Z</dcterms:created>
  <dcterms:modified xsi:type="dcterms:W3CDTF">2026-01-12T01:50:52Z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1BDB9AD5EBED4B6DAC9C3B4C4058760D_12</vt:lpwstr>
  </property>
</Properties>
</file>